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8\"/>
    </mc:Choice>
  </mc:AlternateContent>
  <bookViews>
    <workbookView xWindow="360" yWindow="120" windowWidth="11340" windowHeight="5520"/>
  </bookViews>
  <sheets>
    <sheet name="Model" sheetId="1" r:id="rId1"/>
  </sheets>
  <definedNames>
    <definedName name="solver_adj" localSheetId="0" hidden="1">Model!$B$29:$E$40</definedName>
    <definedName name="solver_cvg" localSheetId="0" hidden="1">0.0001</definedName>
    <definedName name="solver_drv" localSheetId="0" hidden="1">1</definedName>
    <definedName name="solver_eng" localSheetId="0" hidden="1">3</definedName>
    <definedName name="solver_est" localSheetId="0" hidden="1">1</definedName>
    <definedName name="solver_ibd" localSheetId="0" hidden="1">2</definedName>
    <definedName name="solver_itr" localSheetId="0" hidden="1">10000</definedName>
    <definedName name="solver_lhs1" localSheetId="0" hidden="1">Model!$B$29:$E$40</definedName>
    <definedName name="solver_lin" localSheetId="0" hidden="1">2</definedName>
    <definedName name="solver_mip" localSheetId="0" hidden="1">50000</definedName>
    <definedName name="solver_mni" localSheetId="0" hidden="1">300</definedName>
    <definedName name="solver_mrt" localSheetId="0" hidden="1">0.075</definedName>
    <definedName name="solver_neg" localSheetId="0" hidden="1">2</definedName>
    <definedName name="solver_nod" localSheetId="0" hidden="1">50000</definedName>
    <definedName name="solver_num" localSheetId="0" hidden="1">1</definedName>
    <definedName name="solver_nwt" localSheetId="0" hidden="1">1</definedName>
    <definedName name="solver_ofx" localSheetId="0" hidden="1">2</definedName>
    <definedName name="solver_opt" localSheetId="0" hidden="1">Model!$B$48</definedName>
    <definedName name="solver_pre" localSheetId="0" hidden="1">0.000001</definedName>
    <definedName name="solver_pro" localSheetId="0" hidden="1">2</definedName>
    <definedName name="solver_rbv" localSheetId="0" hidden="1">1</definedName>
    <definedName name="solver_rel1" localSheetId="0" hidden="1">5</definedName>
    <definedName name="solver_reo" localSheetId="0" hidden="1">2</definedName>
    <definedName name="solver_rep" localSheetId="0" hidden="1">2</definedName>
    <definedName name="solver_rhs1" localSheetId="0" hidden="1">binary</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0</definedName>
    <definedName name="solver_tim" localSheetId="0" hidden="1">10000</definedName>
    <definedName name="solver_tol" localSheetId="0" hidden="1">0.0005</definedName>
    <definedName name="solver_typ" localSheetId="0" hidden="1">2</definedName>
    <definedName name="solver_val" localSheetId="0" hidden="1">0</definedName>
    <definedName name="solver_ver" localSheetId="0" hidden="1">3</definedName>
    <definedName name="Total_cost">Model!$B$48</definedName>
    <definedName name="Used">Model!$B$29:$E$40</definedName>
  </definedNames>
  <calcPr calcId="152511"/>
</workbook>
</file>

<file path=xl/calcChain.xml><?xml version="1.0" encoding="utf-8"?>
<calcChain xmlns="http://schemas.openxmlformats.org/spreadsheetml/2006/main">
  <c r="C13" i="1" l="1"/>
  <c r="D13" i="1" s="1"/>
  <c r="C14" i="1"/>
  <c r="D14" i="1" s="1"/>
  <c r="C15" i="1"/>
  <c r="D15" i="1" s="1"/>
  <c r="C16" i="1"/>
  <c r="D16" i="1" s="1"/>
  <c r="C17" i="1"/>
  <c r="D17" i="1" s="1"/>
  <c r="C18" i="1"/>
  <c r="D18" i="1" s="1"/>
  <c r="C19" i="1"/>
  <c r="D19" i="1" s="1"/>
  <c r="C20" i="1"/>
  <c r="D20" i="1" s="1"/>
  <c r="C21" i="1"/>
  <c r="D21" i="1" s="1"/>
  <c r="C22" i="1"/>
  <c r="D22" i="1" s="1"/>
  <c r="C23" i="1"/>
  <c r="D23" i="1" s="1"/>
  <c r="C24" i="1"/>
  <c r="D24" i="1" s="1"/>
  <c r="B41" i="1"/>
  <c r="C41" i="1"/>
  <c r="D41" i="1"/>
  <c r="E41" i="1"/>
  <c r="F29" i="1"/>
  <c r="F30" i="1"/>
  <c r="F31" i="1"/>
  <c r="F32" i="1"/>
  <c r="F33" i="1"/>
  <c r="F34" i="1"/>
  <c r="F35" i="1"/>
  <c r="F36" i="1"/>
  <c r="F37" i="1"/>
  <c r="F38" i="1"/>
  <c r="F39" i="1"/>
  <c r="F40" i="1"/>
  <c r="G29" i="1"/>
  <c r="G30" i="1"/>
  <c r="G31" i="1"/>
  <c r="G32" i="1"/>
  <c r="G33" i="1"/>
  <c r="G34" i="1"/>
  <c r="G35" i="1"/>
  <c r="G36" i="1"/>
  <c r="G37" i="1"/>
  <c r="G38" i="1"/>
  <c r="G39" i="1"/>
  <c r="G40" i="1"/>
  <c r="H29" i="1"/>
  <c r="H30" i="1"/>
  <c r="H31" i="1"/>
  <c r="H32" i="1"/>
  <c r="H33" i="1"/>
  <c r="H34" i="1"/>
  <c r="H35" i="1"/>
  <c r="H36" i="1"/>
  <c r="H37" i="1"/>
  <c r="H38" i="1"/>
  <c r="H39" i="1"/>
  <c r="H40" i="1"/>
  <c r="I29" i="1"/>
  <c r="I30" i="1"/>
  <c r="I31" i="1"/>
  <c r="I41" i="1" s="1"/>
  <c r="I32" i="1"/>
  <c r="I33" i="1"/>
  <c r="I34" i="1"/>
  <c r="I35" i="1"/>
  <c r="I36" i="1"/>
  <c r="I37" i="1"/>
  <c r="I38" i="1"/>
  <c r="I39" i="1"/>
  <c r="I40" i="1"/>
  <c r="J29" i="1"/>
  <c r="J30" i="1"/>
  <c r="J31" i="1"/>
  <c r="J32" i="1"/>
  <c r="J33" i="1"/>
  <c r="J34" i="1"/>
  <c r="J35" i="1"/>
  <c r="J36" i="1"/>
  <c r="J37" i="1"/>
  <c r="J38" i="1"/>
  <c r="J39" i="1"/>
  <c r="J40" i="1"/>
  <c r="K29" i="1"/>
  <c r="K30" i="1"/>
  <c r="K31" i="1"/>
  <c r="K32" i="1"/>
  <c r="K33" i="1"/>
  <c r="K34" i="1"/>
  <c r="K35" i="1"/>
  <c r="K36" i="1"/>
  <c r="K37" i="1"/>
  <c r="K38" i="1"/>
  <c r="K39" i="1"/>
  <c r="K40" i="1"/>
  <c r="L29" i="1"/>
  <c r="L30" i="1"/>
  <c r="L31" i="1"/>
  <c r="L32" i="1"/>
  <c r="L33" i="1"/>
  <c r="L34" i="1"/>
  <c r="L35" i="1"/>
  <c r="L36" i="1"/>
  <c r="L37" i="1"/>
  <c r="L38" i="1"/>
  <c r="L39" i="1"/>
  <c r="L40" i="1"/>
  <c r="M29" i="1"/>
  <c r="M30" i="1"/>
  <c r="M41" i="1" s="1"/>
  <c r="M31" i="1"/>
  <c r="M32" i="1"/>
  <c r="M33" i="1"/>
  <c r="M34" i="1"/>
  <c r="M35" i="1"/>
  <c r="M36" i="1"/>
  <c r="M37" i="1"/>
  <c r="M38" i="1"/>
  <c r="M39" i="1"/>
  <c r="M40" i="1"/>
  <c r="G41" i="1" l="1"/>
  <c r="K41" i="1"/>
  <c r="J41" i="1"/>
  <c r="F41" i="1"/>
  <c r="B44" i="1"/>
  <c r="L41" i="1"/>
  <c r="H41" i="1"/>
  <c r="B47" i="1"/>
  <c r="B45" i="1" l="1"/>
  <c r="B46" i="1"/>
  <c r="B48" i="1" l="1"/>
</calcChain>
</file>

<file path=xl/comments1.xml><?xml version="1.0" encoding="utf-8"?>
<comments xmlns="http://schemas.openxmlformats.org/spreadsheetml/2006/main">
  <authors>
    <author>Chris Albright</author>
  </authors>
  <commentList>
    <comment ref="A9" authorId="0" shapeId="0">
      <text>
        <r>
          <rPr>
            <b/>
            <sz val="8"/>
            <color indexed="81"/>
            <rFont val="Tahoma"/>
            <family val="2"/>
          </rPr>
          <t>1 if on, 0 if off</t>
        </r>
        <r>
          <rPr>
            <sz val="8"/>
            <color indexed="81"/>
            <rFont val="Tahoma"/>
            <family val="2"/>
          </rPr>
          <t xml:space="preserve">
</t>
        </r>
      </text>
    </comment>
  </commentList>
</comments>
</file>

<file path=xl/sharedStrings.xml><?xml version="1.0" encoding="utf-8"?>
<sst xmlns="http://schemas.openxmlformats.org/spreadsheetml/2006/main" count="40" uniqueCount="27">
  <si>
    <t>Power demands</t>
  </si>
  <si>
    <t>Month</t>
  </si>
  <si>
    <t>Demand</t>
  </si>
  <si>
    <t>Generator data</t>
  </si>
  <si>
    <t>Gen 1</t>
  </si>
  <si>
    <t>Gen 2</t>
  </si>
  <si>
    <t>Gen 3</t>
  </si>
  <si>
    <t>Gen 4</t>
  </si>
  <si>
    <t>Capacity</t>
  </si>
  <si>
    <t>Startup cost</t>
  </si>
  <si>
    <t>Shutdown cost</t>
  </si>
  <si>
    <t>Operating cost</t>
  </si>
  <si>
    <t>On at beginning?</t>
  </si>
  <si>
    <t>Monthy status of generators</t>
  </si>
  <si>
    <t>Used?</t>
  </si>
  <si>
    <t>Started up at beginning?</t>
  </si>
  <si>
    <t>Shut down at beginning?</t>
  </si>
  <si>
    <t>Supplied</t>
  </si>
  <si>
    <t>Startup</t>
  </si>
  <si>
    <t>Shutdown</t>
  </si>
  <si>
    <t>Operating</t>
  </si>
  <si>
    <t>Penalty</t>
  </si>
  <si>
    <t>Totals</t>
  </si>
  <si>
    <t>Shortage</t>
  </si>
  <si>
    <t>Supplying electric power</t>
  </si>
  <si>
    <t>Summary of costs</t>
  </si>
  <si>
    <t>Total cost</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</si>
</sst>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amily val="2"/>
    </font>
    <font>
      <sz val="8"/>
      <color indexed="81"/>
      <name val="Tahoma"/>
      <family val="2"/>
    </font>
    <font>
      <b/>
      <sz val="8"/>
      <color indexed="81"/>
      <name val="Tahoma"/>
      <family val="2"/>
    </font>
    <font>
      <b/>
      <sz val="11"/>
      <name val="Calibri"/>
      <family val="2"/>
    </font>
    <font>
      <sz val="11"/>
      <name val="Calibri"/>
      <family val="2"/>
    </font>
  </fonts>
  <fills count="8">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2">
    <xf numFmtId="0" fontId="0" fillId="0" borderId="0" xfId="0"/>
    <xf numFmtId="0" fontId="3" fillId="0" borderId="0" xfId="0" applyFont="1"/>
    <xf numFmtId="0" fontId="4" fillId="0" borderId="0" xfId="0" applyFont="1"/>
    <xf numFmtId="0" fontId="4" fillId="0" borderId="0" xfId="0" applyFont="1" applyAlignment="1">
      <alignment horizontal="right"/>
    </xf>
    <xf numFmtId="0" fontId="4" fillId="5" borderId="0" xfId="0" applyFont="1" applyFill="1" applyBorder="1"/>
    <xf numFmtId="0" fontId="4" fillId="0" borderId="0" xfId="0" applyFont="1" applyAlignment="1">
      <alignment horizontal="left"/>
    </xf>
    <xf numFmtId="0" fontId="4" fillId="2" borderId="0" xfId="0" applyFont="1" applyFill="1"/>
    <xf numFmtId="0" fontId="4" fillId="3" borderId="0" xfId="0" applyFont="1" applyFill="1"/>
    <xf numFmtId="0" fontId="4" fillId="4" borderId="0" xfId="0" applyFont="1" applyFill="1"/>
    <xf numFmtId="0" fontId="4" fillId="6" borderId="0" xfId="0" applyFont="1" applyFill="1" applyBorder="1"/>
    <xf numFmtId="0" fontId="4" fillId="7" borderId="0" xfId="0" applyFont="1" applyFill="1" applyBorder="1"/>
    <xf numFmtId="0" fontId="4" fillId="0" borderId="0" xfId="0" applyFont="1" applyAlignment="1">
      <alignment horizont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58420</xdr:colOff>
      <xdr:row>6</xdr:row>
      <xdr:rowOff>50800</xdr:rowOff>
    </xdr:from>
    <xdr:to>
      <xdr:col>12</xdr:col>
      <xdr:colOff>320040</xdr:colOff>
      <xdr:row>13</xdr:row>
      <xdr:rowOff>152400</xdr:rowOff>
    </xdr:to>
    <xdr:sp macro="" textlink="">
      <xdr:nvSpPr>
        <xdr:cNvPr id="3" name="TextBox 2"/>
        <xdr:cNvSpPr txBox="1"/>
      </xdr:nvSpPr>
      <xdr:spPr>
        <a:xfrm>
          <a:off x="5072380" y="1148080"/>
          <a:ext cx="3385820" cy="138176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model uses binary decision variable cells to indicate which generators are used each month.  Next to them are IF functions to check which generators are started up or shut down each month.  These lead directly to the relevant costs.  There is a large penalty per unit of demand not met.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M48"/>
  <sheetViews>
    <sheetView tabSelected="1" workbookViewId="0"/>
  </sheetViews>
  <sheetFormatPr defaultColWidth="9.109375" defaultRowHeight="14.4" x14ac:dyDescent="0.3"/>
  <cols>
    <col min="1" max="1" width="18.44140625" style="2" customWidth="1"/>
    <col min="2" max="16384" width="9.109375" style="2"/>
  </cols>
  <sheetData>
    <row r="1" spans="1:5" x14ac:dyDescent="0.3">
      <c r="A1" s="1" t="s">
        <v>24</v>
      </c>
    </row>
    <row r="3" spans="1:5" x14ac:dyDescent="0.3">
      <c r="A3" s="2" t="s">
        <v>3</v>
      </c>
    </row>
    <row r="4" spans="1:5" x14ac:dyDescent="0.3">
      <c r="B4" s="3" t="s">
        <v>4</v>
      </c>
      <c r="C4" s="3" t="s">
        <v>5</v>
      </c>
      <c r="D4" s="3" t="s">
        <v>6</v>
      </c>
      <c r="E4" s="3" t="s">
        <v>7</v>
      </c>
    </row>
    <row r="5" spans="1:5" x14ac:dyDescent="0.3">
      <c r="A5" s="2" t="s">
        <v>8</v>
      </c>
      <c r="B5" s="4">
        <v>60</v>
      </c>
      <c r="C5" s="4">
        <v>50</v>
      </c>
      <c r="D5" s="4">
        <v>40</v>
      </c>
      <c r="E5" s="4">
        <v>30</v>
      </c>
    </row>
    <row r="6" spans="1:5" x14ac:dyDescent="0.3">
      <c r="A6" s="2" t="s">
        <v>11</v>
      </c>
      <c r="B6" s="4">
        <v>6</v>
      </c>
      <c r="C6" s="4">
        <v>5</v>
      </c>
      <c r="D6" s="4">
        <v>4</v>
      </c>
      <c r="E6" s="4">
        <v>3</v>
      </c>
    </row>
    <row r="7" spans="1:5" x14ac:dyDescent="0.3">
      <c r="A7" s="2" t="s">
        <v>9</v>
      </c>
      <c r="B7" s="4">
        <v>3</v>
      </c>
      <c r="C7" s="4">
        <v>3</v>
      </c>
      <c r="D7" s="4">
        <v>3</v>
      </c>
      <c r="E7" s="4">
        <v>2</v>
      </c>
    </row>
    <row r="8" spans="1:5" x14ac:dyDescent="0.3">
      <c r="A8" s="2" t="s">
        <v>10</v>
      </c>
      <c r="B8" s="4">
        <v>2</v>
      </c>
      <c r="C8" s="4">
        <v>2</v>
      </c>
      <c r="D8" s="4">
        <v>2</v>
      </c>
      <c r="E8" s="4">
        <v>1</v>
      </c>
    </row>
    <row r="9" spans="1:5" x14ac:dyDescent="0.3">
      <c r="A9" s="2" t="s">
        <v>12</v>
      </c>
      <c r="B9" s="4">
        <v>1</v>
      </c>
      <c r="C9" s="4">
        <v>1</v>
      </c>
      <c r="D9" s="4">
        <v>0</v>
      </c>
      <c r="E9" s="4">
        <v>0</v>
      </c>
    </row>
    <row r="11" spans="1:5" x14ac:dyDescent="0.3">
      <c r="A11" s="2" t="s">
        <v>0</v>
      </c>
    </row>
    <row r="12" spans="1:5" x14ac:dyDescent="0.3">
      <c r="A12" s="11" t="s">
        <v>1</v>
      </c>
      <c r="B12" s="3" t="s">
        <v>2</v>
      </c>
      <c r="C12" s="3" t="s">
        <v>17</v>
      </c>
      <c r="D12" s="3" t="s">
        <v>23</v>
      </c>
    </row>
    <row r="13" spans="1:5" x14ac:dyDescent="0.3">
      <c r="A13" s="11">
        <v>1</v>
      </c>
      <c r="B13" s="4">
        <v>9</v>
      </c>
      <c r="C13" s="2">
        <f t="shared" ref="C13:C24" si="0">SUMPRODUCT(B29:E29,$B$5:$E$5)</f>
        <v>50</v>
      </c>
      <c r="D13" s="2">
        <f>MAX(B13-C13,0)</f>
        <v>0</v>
      </c>
    </row>
    <row r="14" spans="1:5" x14ac:dyDescent="0.3">
      <c r="A14" s="11">
        <v>2</v>
      </c>
      <c r="B14" s="4">
        <v>149</v>
      </c>
      <c r="C14" s="2">
        <f t="shared" si="0"/>
        <v>150</v>
      </c>
      <c r="D14" s="2">
        <f t="shared" ref="D14:D24" si="1">MAX(B14-C14,0)</f>
        <v>0</v>
      </c>
    </row>
    <row r="15" spans="1:5" x14ac:dyDescent="0.3">
      <c r="A15" s="11">
        <v>3</v>
      </c>
      <c r="B15" s="4">
        <v>146</v>
      </c>
      <c r="C15" s="2">
        <f t="shared" si="0"/>
        <v>150</v>
      </c>
      <c r="D15" s="2">
        <f t="shared" si="1"/>
        <v>0</v>
      </c>
    </row>
    <row r="16" spans="1:5" x14ac:dyDescent="0.3">
      <c r="A16" s="11">
        <v>4</v>
      </c>
      <c r="B16" s="4">
        <v>59</v>
      </c>
      <c r="C16" s="2">
        <f t="shared" si="0"/>
        <v>90</v>
      </c>
      <c r="D16" s="2">
        <f t="shared" si="1"/>
        <v>0</v>
      </c>
    </row>
    <row r="17" spans="1:13" x14ac:dyDescent="0.3">
      <c r="A17" s="11">
        <v>5</v>
      </c>
      <c r="B17" s="4">
        <v>108</v>
      </c>
      <c r="C17" s="2">
        <f t="shared" si="0"/>
        <v>120</v>
      </c>
      <c r="D17" s="2">
        <f t="shared" si="1"/>
        <v>0</v>
      </c>
    </row>
    <row r="18" spans="1:13" x14ac:dyDescent="0.3">
      <c r="A18" s="11">
        <v>6</v>
      </c>
      <c r="B18" s="4">
        <v>77</v>
      </c>
      <c r="C18" s="2">
        <f t="shared" si="0"/>
        <v>80</v>
      </c>
      <c r="D18" s="2">
        <f t="shared" si="1"/>
        <v>0</v>
      </c>
    </row>
    <row r="19" spans="1:13" x14ac:dyDescent="0.3">
      <c r="A19" s="11">
        <v>7</v>
      </c>
      <c r="B19" s="4">
        <v>119</v>
      </c>
      <c r="C19" s="2">
        <f t="shared" si="0"/>
        <v>120</v>
      </c>
      <c r="D19" s="2">
        <f t="shared" si="1"/>
        <v>0</v>
      </c>
    </row>
    <row r="20" spans="1:13" x14ac:dyDescent="0.3">
      <c r="A20" s="11">
        <v>8</v>
      </c>
      <c r="B20" s="4">
        <v>28</v>
      </c>
      <c r="C20" s="2">
        <f t="shared" si="0"/>
        <v>30</v>
      </c>
      <c r="D20" s="2">
        <f t="shared" si="1"/>
        <v>0</v>
      </c>
    </row>
    <row r="21" spans="1:13" x14ac:dyDescent="0.3">
      <c r="A21" s="11">
        <v>9</v>
      </c>
      <c r="B21" s="4">
        <v>40</v>
      </c>
      <c r="C21" s="2">
        <f t="shared" si="0"/>
        <v>90</v>
      </c>
      <c r="D21" s="2">
        <f t="shared" si="1"/>
        <v>0</v>
      </c>
    </row>
    <row r="22" spans="1:13" x14ac:dyDescent="0.3">
      <c r="A22" s="11">
        <v>10</v>
      </c>
      <c r="B22" s="4">
        <v>83</v>
      </c>
      <c r="C22" s="2">
        <f t="shared" si="0"/>
        <v>90</v>
      </c>
      <c r="D22" s="2">
        <f t="shared" si="1"/>
        <v>0</v>
      </c>
    </row>
    <row r="23" spans="1:13" x14ac:dyDescent="0.3">
      <c r="A23" s="11">
        <v>11</v>
      </c>
      <c r="B23" s="4">
        <v>88</v>
      </c>
      <c r="C23" s="2">
        <f t="shared" si="0"/>
        <v>90</v>
      </c>
      <c r="D23" s="2">
        <f t="shared" si="1"/>
        <v>0</v>
      </c>
    </row>
    <row r="24" spans="1:13" x14ac:dyDescent="0.3">
      <c r="A24" s="11">
        <v>12</v>
      </c>
      <c r="B24" s="4">
        <v>94</v>
      </c>
      <c r="C24" s="2">
        <f t="shared" si="0"/>
        <v>100</v>
      </c>
      <c r="D24" s="2">
        <f t="shared" si="1"/>
        <v>0</v>
      </c>
    </row>
    <row r="26" spans="1:13" x14ac:dyDescent="0.3">
      <c r="A26" s="2" t="s">
        <v>13</v>
      </c>
    </row>
    <row r="27" spans="1:13" x14ac:dyDescent="0.3">
      <c r="B27" s="6" t="s">
        <v>14</v>
      </c>
      <c r="C27" s="6"/>
      <c r="D27" s="6"/>
      <c r="E27" s="6"/>
      <c r="F27" s="7" t="s">
        <v>15</v>
      </c>
      <c r="G27" s="7"/>
      <c r="H27" s="7"/>
      <c r="I27" s="7"/>
      <c r="J27" s="8" t="s">
        <v>16</v>
      </c>
      <c r="K27" s="8"/>
      <c r="L27" s="8"/>
      <c r="M27" s="8"/>
    </row>
    <row r="28" spans="1:13" x14ac:dyDescent="0.3">
      <c r="A28" s="11" t="s">
        <v>1</v>
      </c>
      <c r="B28" s="3" t="s">
        <v>4</v>
      </c>
      <c r="C28" s="3" t="s">
        <v>5</v>
      </c>
      <c r="D28" s="3" t="s">
        <v>6</v>
      </c>
      <c r="E28" s="3" t="s">
        <v>7</v>
      </c>
      <c r="F28" s="3" t="s">
        <v>4</v>
      </c>
      <c r="G28" s="3" t="s">
        <v>5</v>
      </c>
      <c r="H28" s="3" t="s">
        <v>6</v>
      </c>
      <c r="I28" s="3" t="s">
        <v>7</v>
      </c>
      <c r="J28" s="3" t="s">
        <v>4</v>
      </c>
      <c r="K28" s="3" t="s">
        <v>5</v>
      </c>
      <c r="L28" s="3" t="s">
        <v>6</v>
      </c>
      <c r="M28" s="3" t="s">
        <v>7</v>
      </c>
    </row>
    <row r="29" spans="1:13" x14ac:dyDescent="0.3">
      <c r="A29" s="11">
        <v>1</v>
      </c>
      <c r="B29" s="9">
        <v>0</v>
      </c>
      <c r="C29" s="9">
        <v>1</v>
      </c>
      <c r="D29" s="9">
        <v>0</v>
      </c>
      <c r="E29" s="9">
        <v>0</v>
      </c>
      <c r="F29" s="2">
        <f>IF(AND(B9=0,B29=1),1,0)</f>
        <v>0</v>
      </c>
      <c r="G29" s="2">
        <f>IF(AND(C9=0,C29=1),1,0)</f>
        <v>0</v>
      </c>
      <c r="H29" s="2">
        <f>IF(AND(D9=0,D29=1),1,0)</f>
        <v>0</v>
      </c>
      <c r="I29" s="2">
        <f>IF(AND(E9=0,E29=1),1,0)</f>
        <v>0</v>
      </c>
      <c r="J29" s="2">
        <f>IF(AND(B9=1,B29=0),1,0)</f>
        <v>1</v>
      </c>
      <c r="K29" s="2">
        <f>IF(AND(C9=1,C29=0),1,0)</f>
        <v>0</v>
      </c>
      <c r="L29" s="2">
        <f>IF(AND(D9=1,D29=0),1,0)</f>
        <v>0</v>
      </c>
      <c r="M29" s="2">
        <f>IF(AND(E9=1,E29=0),1,0)</f>
        <v>0</v>
      </c>
    </row>
    <row r="30" spans="1:13" x14ac:dyDescent="0.3">
      <c r="A30" s="11">
        <v>2</v>
      </c>
      <c r="B30" s="9">
        <v>1</v>
      </c>
      <c r="C30" s="9">
        <v>1</v>
      </c>
      <c r="D30" s="9">
        <v>1</v>
      </c>
      <c r="E30" s="9">
        <v>0</v>
      </c>
      <c r="F30" s="2">
        <f t="shared" ref="F30:F40" si="2">IF(AND(B29=0,B30=1),1,0)</f>
        <v>1</v>
      </c>
      <c r="G30" s="2">
        <f t="shared" ref="G30:G40" si="3">IF(AND(C29=0,C30=1),1,0)</f>
        <v>0</v>
      </c>
      <c r="H30" s="2">
        <f t="shared" ref="H30:H40" si="4">IF(AND(D29=0,D30=1),1,0)</f>
        <v>1</v>
      </c>
      <c r="I30" s="2">
        <f t="shared" ref="I30:I40" si="5">IF(AND(E29=0,E30=1),1,0)</f>
        <v>0</v>
      </c>
      <c r="J30" s="2">
        <f t="shared" ref="J30:J40" si="6">IF(AND(B29=1,B30=0),1,0)</f>
        <v>0</v>
      </c>
      <c r="K30" s="2">
        <f t="shared" ref="K30:K40" si="7">IF(AND(C29=1,C30=0),1,0)</f>
        <v>0</v>
      </c>
      <c r="L30" s="2">
        <f t="shared" ref="L30:L40" si="8">IF(AND(D29=1,D30=0),1,0)</f>
        <v>0</v>
      </c>
      <c r="M30" s="2">
        <f t="shared" ref="M30:M40" si="9">IF(AND(E29=1,E30=0),1,0)</f>
        <v>0</v>
      </c>
    </row>
    <row r="31" spans="1:13" x14ac:dyDescent="0.3">
      <c r="A31" s="11">
        <v>3</v>
      </c>
      <c r="B31" s="9">
        <v>1</v>
      </c>
      <c r="C31" s="9">
        <v>1</v>
      </c>
      <c r="D31" s="9">
        <v>1</v>
      </c>
      <c r="E31" s="9">
        <v>0</v>
      </c>
      <c r="F31" s="2">
        <f t="shared" si="2"/>
        <v>0</v>
      </c>
      <c r="G31" s="2">
        <f t="shared" si="3"/>
        <v>0</v>
      </c>
      <c r="H31" s="2">
        <f t="shared" si="4"/>
        <v>0</v>
      </c>
      <c r="I31" s="2">
        <f t="shared" si="5"/>
        <v>0</v>
      </c>
      <c r="J31" s="2">
        <f t="shared" si="6"/>
        <v>0</v>
      </c>
      <c r="K31" s="2">
        <f t="shared" si="7"/>
        <v>0</v>
      </c>
      <c r="L31" s="2">
        <f t="shared" si="8"/>
        <v>0</v>
      </c>
      <c r="M31" s="2">
        <f t="shared" si="9"/>
        <v>0</v>
      </c>
    </row>
    <row r="32" spans="1:13" x14ac:dyDescent="0.3">
      <c r="A32" s="11">
        <v>4</v>
      </c>
      <c r="B32" s="9">
        <v>0</v>
      </c>
      <c r="C32" s="9">
        <v>1</v>
      </c>
      <c r="D32" s="9">
        <v>1</v>
      </c>
      <c r="E32" s="9">
        <v>0</v>
      </c>
      <c r="F32" s="2">
        <f t="shared" si="2"/>
        <v>0</v>
      </c>
      <c r="G32" s="2">
        <f t="shared" si="3"/>
        <v>0</v>
      </c>
      <c r="H32" s="2">
        <f t="shared" si="4"/>
        <v>0</v>
      </c>
      <c r="I32" s="2">
        <f t="shared" si="5"/>
        <v>0</v>
      </c>
      <c r="J32" s="2">
        <f t="shared" si="6"/>
        <v>1</v>
      </c>
      <c r="K32" s="2">
        <f t="shared" si="7"/>
        <v>0</v>
      </c>
      <c r="L32" s="2">
        <f t="shared" si="8"/>
        <v>0</v>
      </c>
      <c r="M32" s="2">
        <f t="shared" si="9"/>
        <v>0</v>
      </c>
    </row>
    <row r="33" spans="1:13" x14ac:dyDescent="0.3">
      <c r="A33" s="11">
        <v>5</v>
      </c>
      <c r="B33" s="9">
        <v>0</v>
      </c>
      <c r="C33" s="9">
        <v>1</v>
      </c>
      <c r="D33" s="9">
        <v>1</v>
      </c>
      <c r="E33" s="9">
        <v>1</v>
      </c>
      <c r="F33" s="2">
        <f t="shared" si="2"/>
        <v>0</v>
      </c>
      <c r="G33" s="2">
        <f t="shared" si="3"/>
        <v>0</v>
      </c>
      <c r="H33" s="2">
        <f t="shared" si="4"/>
        <v>0</v>
      </c>
      <c r="I33" s="2">
        <f t="shared" si="5"/>
        <v>1</v>
      </c>
      <c r="J33" s="2">
        <f t="shared" si="6"/>
        <v>0</v>
      </c>
      <c r="K33" s="2">
        <f t="shared" si="7"/>
        <v>0</v>
      </c>
      <c r="L33" s="2">
        <f t="shared" si="8"/>
        <v>0</v>
      </c>
      <c r="M33" s="2">
        <f t="shared" si="9"/>
        <v>0</v>
      </c>
    </row>
    <row r="34" spans="1:13" x14ac:dyDescent="0.3">
      <c r="A34" s="11">
        <v>6</v>
      </c>
      <c r="B34" s="9">
        <v>0</v>
      </c>
      <c r="C34" s="9">
        <v>1</v>
      </c>
      <c r="D34" s="9">
        <v>0</v>
      </c>
      <c r="E34" s="9">
        <v>1</v>
      </c>
      <c r="F34" s="2">
        <f t="shared" si="2"/>
        <v>0</v>
      </c>
      <c r="G34" s="2">
        <f t="shared" si="3"/>
        <v>0</v>
      </c>
      <c r="H34" s="2">
        <f t="shared" si="4"/>
        <v>0</v>
      </c>
      <c r="I34" s="2">
        <f t="shared" si="5"/>
        <v>0</v>
      </c>
      <c r="J34" s="2">
        <f t="shared" si="6"/>
        <v>0</v>
      </c>
      <c r="K34" s="2">
        <f t="shared" si="7"/>
        <v>0</v>
      </c>
      <c r="L34" s="2">
        <f t="shared" si="8"/>
        <v>1</v>
      </c>
      <c r="M34" s="2">
        <f t="shared" si="9"/>
        <v>0</v>
      </c>
    </row>
    <row r="35" spans="1:13" x14ac:dyDescent="0.3">
      <c r="A35" s="11">
        <v>7</v>
      </c>
      <c r="B35" s="9">
        <v>0</v>
      </c>
      <c r="C35" s="9">
        <v>1</v>
      </c>
      <c r="D35" s="9">
        <v>1</v>
      </c>
      <c r="E35" s="9">
        <v>1</v>
      </c>
      <c r="F35" s="2">
        <f t="shared" si="2"/>
        <v>0</v>
      </c>
      <c r="G35" s="2">
        <f t="shared" si="3"/>
        <v>0</v>
      </c>
      <c r="H35" s="2">
        <f t="shared" si="4"/>
        <v>1</v>
      </c>
      <c r="I35" s="2">
        <f t="shared" si="5"/>
        <v>0</v>
      </c>
      <c r="J35" s="2">
        <f t="shared" si="6"/>
        <v>0</v>
      </c>
      <c r="K35" s="2">
        <f t="shared" si="7"/>
        <v>0</v>
      </c>
      <c r="L35" s="2">
        <f t="shared" si="8"/>
        <v>0</v>
      </c>
      <c r="M35" s="2">
        <f t="shared" si="9"/>
        <v>0</v>
      </c>
    </row>
    <row r="36" spans="1:13" x14ac:dyDescent="0.3">
      <c r="A36" s="11">
        <v>8</v>
      </c>
      <c r="B36" s="9">
        <v>0</v>
      </c>
      <c r="C36" s="9">
        <v>0</v>
      </c>
      <c r="D36" s="9">
        <v>0</v>
      </c>
      <c r="E36" s="9">
        <v>1</v>
      </c>
      <c r="F36" s="2">
        <f t="shared" si="2"/>
        <v>0</v>
      </c>
      <c r="G36" s="2">
        <f t="shared" si="3"/>
        <v>0</v>
      </c>
      <c r="H36" s="2">
        <f t="shared" si="4"/>
        <v>0</v>
      </c>
      <c r="I36" s="2">
        <f t="shared" si="5"/>
        <v>0</v>
      </c>
      <c r="J36" s="2">
        <f t="shared" si="6"/>
        <v>0</v>
      </c>
      <c r="K36" s="2">
        <f t="shared" si="7"/>
        <v>1</v>
      </c>
      <c r="L36" s="2">
        <f t="shared" si="8"/>
        <v>1</v>
      </c>
      <c r="M36" s="2">
        <f t="shared" si="9"/>
        <v>0</v>
      </c>
    </row>
    <row r="37" spans="1:13" x14ac:dyDescent="0.3">
      <c r="A37" s="11">
        <v>9</v>
      </c>
      <c r="B37" s="9">
        <v>1</v>
      </c>
      <c r="C37" s="9">
        <v>0</v>
      </c>
      <c r="D37" s="9">
        <v>0</v>
      </c>
      <c r="E37" s="9">
        <v>1</v>
      </c>
      <c r="F37" s="2">
        <f t="shared" si="2"/>
        <v>1</v>
      </c>
      <c r="G37" s="2">
        <f t="shared" si="3"/>
        <v>0</v>
      </c>
      <c r="H37" s="2">
        <f t="shared" si="4"/>
        <v>0</v>
      </c>
      <c r="I37" s="2">
        <f t="shared" si="5"/>
        <v>0</v>
      </c>
      <c r="J37" s="2">
        <f t="shared" si="6"/>
        <v>0</v>
      </c>
      <c r="K37" s="2">
        <f t="shared" si="7"/>
        <v>0</v>
      </c>
      <c r="L37" s="2">
        <f t="shared" si="8"/>
        <v>0</v>
      </c>
      <c r="M37" s="2">
        <f t="shared" si="9"/>
        <v>0</v>
      </c>
    </row>
    <row r="38" spans="1:13" x14ac:dyDescent="0.3">
      <c r="A38" s="11">
        <v>10</v>
      </c>
      <c r="B38" s="9">
        <v>1</v>
      </c>
      <c r="C38" s="9">
        <v>0</v>
      </c>
      <c r="D38" s="9">
        <v>0</v>
      </c>
      <c r="E38" s="9">
        <v>1</v>
      </c>
      <c r="F38" s="2">
        <f t="shared" si="2"/>
        <v>0</v>
      </c>
      <c r="G38" s="2">
        <f t="shared" si="3"/>
        <v>0</v>
      </c>
      <c r="H38" s="2">
        <f t="shared" si="4"/>
        <v>0</v>
      </c>
      <c r="I38" s="2">
        <f t="shared" si="5"/>
        <v>0</v>
      </c>
      <c r="J38" s="2">
        <f t="shared" si="6"/>
        <v>0</v>
      </c>
      <c r="K38" s="2">
        <f t="shared" si="7"/>
        <v>0</v>
      </c>
      <c r="L38" s="2">
        <f t="shared" si="8"/>
        <v>0</v>
      </c>
      <c r="M38" s="2">
        <f t="shared" si="9"/>
        <v>0</v>
      </c>
    </row>
    <row r="39" spans="1:13" x14ac:dyDescent="0.3">
      <c r="A39" s="11">
        <v>11</v>
      </c>
      <c r="B39" s="9">
        <v>1</v>
      </c>
      <c r="C39" s="9">
        <v>0</v>
      </c>
      <c r="D39" s="9">
        <v>0</v>
      </c>
      <c r="E39" s="9">
        <v>1</v>
      </c>
      <c r="F39" s="2">
        <f t="shared" si="2"/>
        <v>0</v>
      </c>
      <c r="G39" s="2">
        <f t="shared" si="3"/>
        <v>0</v>
      </c>
      <c r="H39" s="2">
        <f t="shared" si="4"/>
        <v>0</v>
      </c>
      <c r="I39" s="2">
        <f t="shared" si="5"/>
        <v>0</v>
      </c>
      <c r="J39" s="2">
        <f t="shared" si="6"/>
        <v>0</v>
      </c>
      <c r="K39" s="2">
        <f t="shared" si="7"/>
        <v>0</v>
      </c>
      <c r="L39" s="2">
        <f t="shared" si="8"/>
        <v>0</v>
      </c>
      <c r="M39" s="2">
        <f t="shared" si="9"/>
        <v>0</v>
      </c>
    </row>
    <row r="40" spans="1:13" x14ac:dyDescent="0.3">
      <c r="A40" s="11">
        <v>12</v>
      </c>
      <c r="B40" s="9">
        <v>1</v>
      </c>
      <c r="C40" s="9">
        <v>0</v>
      </c>
      <c r="D40" s="9">
        <v>1</v>
      </c>
      <c r="E40" s="9">
        <v>0</v>
      </c>
      <c r="F40" s="2">
        <f t="shared" si="2"/>
        <v>0</v>
      </c>
      <c r="G40" s="2">
        <f t="shared" si="3"/>
        <v>0</v>
      </c>
      <c r="H40" s="2">
        <f t="shared" si="4"/>
        <v>1</v>
      </c>
      <c r="I40" s="2">
        <f t="shared" si="5"/>
        <v>0</v>
      </c>
      <c r="J40" s="2">
        <f t="shared" si="6"/>
        <v>0</v>
      </c>
      <c r="K40" s="2">
        <f t="shared" si="7"/>
        <v>0</v>
      </c>
      <c r="L40" s="2">
        <f t="shared" si="8"/>
        <v>0</v>
      </c>
      <c r="M40" s="2">
        <f t="shared" si="9"/>
        <v>1</v>
      </c>
    </row>
    <row r="41" spans="1:13" x14ac:dyDescent="0.3">
      <c r="A41" s="2" t="s">
        <v>22</v>
      </c>
      <c r="B41" s="2">
        <f t="shared" ref="B41:M41" si="10">SUM(B29:B40)</f>
        <v>6</v>
      </c>
      <c r="C41" s="2">
        <f t="shared" si="10"/>
        <v>7</v>
      </c>
      <c r="D41" s="2">
        <f t="shared" si="10"/>
        <v>6</v>
      </c>
      <c r="E41" s="2">
        <f t="shared" si="10"/>
        <v>7</v>
      </c>
      <c r="F41" s="2">
        <f t="shared" si="10"/>
        <v>2</v>
      </c>
      <c r="G41" s="2">
        <f t="shared" si="10"/>
        <v>0</v>
      </c>
      <c r="H41" s="2">
        <f t="shared" si="10"/>
        <v>3</v>
      </c>
      <c r="I41" s="2">
        <f t="shared" si="10"/>
        <v>1</v>
      </c>
      <c r="J41" s="2">
        <f t="shared" si="10"/>
        <v>2</v>
      </c>
      <c r="K41" s="2">
        <f t="shared" si="10"/>
        <v>1</v>
      </c>
      <c r="L41" s="2">
        <f t="shared" si="10"/>
        <v>2</v>
      </c>
      <c r="M41" s="2">
        <f t="shared" si="10"/>
        <v>1</v>
      </c>
    </row>
    <row r="43" spans="1:13" x14ac:dyDescent="0.3">
      <c r="A43" s="2" t="s">
        <v>25</v>
      </c>
    </row>
    <row r="44" spans="1:13" x14ac:dyDescent="0.3">
      <c r="A44" s="5" t="s">
        <v>20</v>
      </c>
      <c r="B44" s="2">
        <f>SUMPRODUCT(B6:E6,B41:E41)</f>
        <v>116</v>
      </c>
    </row>
    <row r="45" spans="1:13" x14ac:dyDescent="0.3">
      <c r="A45" s="5" t="s">
        <v>18</v>
      </c>
      <c r="B45" s="2">
        <f>SUMPRODUCT(B7:E7,F41:I41)</f>
        <v>17</v>
      </c>
    </row>
    <row r="46" spans="1:13" x14ac:dyDescent="0.3">
      <c r="A46" s="5" t="s">
        <v>19</v>
      </c>
      <c r="B46" s="2">
        <f>SUMPRODUCT(B8:E8,J41:M41)</f>
        <v>11</v>
      </c>
    </row>
    <row r="47" spans="1:13" x14ac:dyDescent="0.3">
      <c r="A47" s="5" t="s">
        <v>21</v>
      </c>
      <c r="B47" s="2">
        <f>1000*SUM(D13:D24)</f>
        <v>0</v>
      </c>
    </row>
    <row r="48" spans="1:13" x14ac:dyDescent="0.3">
      <c r="A48" s="5" t="s">
        <v>26</v>
      </c>
      <c r="B48" s="10">
        <f>SUM(B44:B47)</f>
        <v>144</v>
      </c>
    </row>
  </sheetData>
  <phoneticPr fontId="0" type="noConversion"/>
  <pageMargins left="0.75" right="0.75" top="1" bottom="1" header="0.5" footer="0.5"/>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Model</vt:lpstr>
      <vt:lpstr>Total_cost</vt:lpstr>
      <vt:lpstr>Used</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2000-07-04T13:25:26Z</dcterms:created>
  <dcterms:modified xsi:type="dcterms:W3CDTF">2014-03-11T16:45:57Z</dcterms:modified>
</cp:coreProperties>
</file>